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<sst xmlns="http://schemas.openxmlformats.org/spreadsheetml/2006/main" count="87" uniqueCount="87">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</sst>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2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center" vertical="center" wrapText="1"/>
    </xf>
    <xf numFmtId="42" fontId="41" fillId="33" borderId="13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42" fontId="41" fillId="33" borderId="14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42" fontId="44" fillId="0" borderId="0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42" fontId="41" fillId="33" borderId="19" xfId="0" applyNumberFormat="1" applyFont="1" applyFill="1" applyBorder="1" applyAlignment="1">
      <alignment horizontal="center" vertical="center" wrapText="1"/>
    </xf>
    <xf numFmtId="42" fontId="41" fillId="33" borderId="20" xfId="0" applyNumberFormat="1" applyFont="1" applyFill="1" applyBorder="1" applyAlignment="1">
      <alignment horizontal="center" vertical="center" wrapText="1"/>
    </xf>
    <xf numFmtId="42" fontId="44" fillId="33" borderId="14" xfId="0" applyNumberFormat="1" applyFont="1" applyFill="1" applyBorder="1" applyAlignment="1">
      <alignment horizontal="center"/>
    </xf>
    <xf numFmtId="42" fontId="44" fillId="33" borderId="21" xfId="0" applyNumberFormat="1" applyFont="1" applyFill="1" applyBorder="1" applyAlignment="1">
      <alignment horizontal="center"/>
    </xf>
    <xf numFmtId="42" fontId="44" fillId="33" borderId="13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right" wrapText="1"/>
    </xf>
    <xf numFmtId="0" fontId="24" fillId="0" borderId="0" xfId="0" applyNumberFormat="1" applyFont="1" applyAlignment="1">
      <alignment horizontal="right" wrapText="1"/>
    </xf>
    <xf numFmtId="43" fontId="0" fillId="0" borderId="0" xfId="49" applyNumberFormat="1" applyFont="1" applyAlignment="1">
      <alignment/>
    </xf>
    <xf numFmtId="43" fontId="40" fillId="33" borderId="10" xfId="49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43" fontId="40" fillId="34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3" fontId="42" fillId="0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0" fillId="34" borderId="22" xfId="0" applyFont="1" applyFill="1" applyBorder="1" applyAlignment="1">
      <alignment/>
    </xf>
    <xf numFmtId="43" fontId="40" fillId="34" borderId="22" xfId="49" applyNumberFormat="1" applyFont="1" applyFill="1" applyBorder="1" applyAlignment="1">
      <alignment/>
    </xf>
    <xf numFmtId="43" fontId="40" fillId="34" borderId="15" xfId="49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43" fontId="42" fillId="34" borderId="16" xfId="49" applyNumberFormat="1" applyFont="1" applyFill="1" applyBorder="1" applyAlignment="1">
      <alignment/>
    </xf>
    <xf numFmtId="43" fontId="40" fillId="34" borderId="16" xfId="49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43" fontId="42" fillId="0" borderId="23" xfId="49" applyNumberFormat="1" applyFont="1" applyFill="1" applyBorder="1" applyAlignment="1">
      <alignment/>
    </xf>
    <xf numFmtId="43" fontId="42" fillId="34" borderId="18" xfId="49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42" fontId="41" fillId="0" borderId="24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left"/>
    </xf>
    <xf numFmtId="43" fontId="40" fillId="34" borderId="19" xfId="49" applyNumberFormat="1" applyFont="1" applyFill="1" applyBorder="1" applyAlignment="1">
      <alignment/>
    </xf>
    <xf numFmtId="43" fontId="24" fillId="0" borderId="24" xfId="0" applyNumberFormat="1" applyFont="1" applyBorder="1" applyAlignment="1">
      <alignment horizontal="right" wrapText="1"/>
    </xf>
    <xf numFmtId="43" fontId="42" fillId="0" borderId="24" xfId="49" applyNumberFormat="1" applyFont="1" applyFill="1" applyBorder="1" applyAlignment="1">
      <alignment/>
    </xf>
    <xf numFmtId="43" fontId="40" fillId="34" borderId="24" xfId="49" applyNumberFormat="1" applyFont="1" applyFill="1" applyBorder="1" applyAlignment="1">
      <alignment/>
    </xf>
    <xf numFmtId="43" fontId="24" fillId="0" borderId="20" xfId="0" applyNumberFormat="1" applyFont="1" applyBorder="1" applyAlignment="1">
      <alignment horizontal="right" wrapText="1"/>
    </xf>
    <xf numFmtId="43" fontId="42" fillId="34" borderId="24" xfId="49" applyNumberFormat="1" applyFont="1" applyFill="1" applyBorder="1" applyAlignment="1">
      <alignment/>
    </xf>
    <xf numFmtId="43" fontId="44" fillId="34" borderId="24" xfId="49" applyNumberFormat="1" applyFont="1" applyFill="1" applyBorder="1" applyAlignment="1">
      <alignment/>
    </xf>
    <xf numFmtId="43" fontId="42" fillId="34" borderId="20" xfId="49" applyNumberFormat="1" applyFont="1" applyFill="1" applyBorder="1" applyAlignment="1">
      <alignment/>
    </xf>
    <xf numFmtId="4" fontId="24" fillId="0" borderId="24" xfId="0" applyNumberFormat="1" applyFont="1" applyBorder="1" applyAlignment="1">
      <alignment horizontal="right" wrapText="1"/>
    </xf>
    <xf numFmtId="0" fontId="24" fillId="0" borderId="24" xfId="0" applyNumberFormat="1" applyFont="1" applyBorder="1" applyAlignment="1">
      <alignment horizontal="right" wrapText="1"/>
    </xf>
    <xf numFmtId="4" fontId="24" fillId="0" borderId="20" xfId="0" applyNumberFormat="1" applyFont="1" applyBorder="1" applyAlignment="1">
      <alignment horizontal="right" wrapText="1"/>
    </xf>
    <xf numFmtId="43" fontId="44" fillId="34" borderId="16" xfId="49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C62">
      <selection activeCell="H71" sqref="H71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12" t="s">
        <v>85</v>
      </c>
      <c r="B1" s="12"/>
      <c r="C1" s="12"/>
      <c r="D1" s="12"/>
      <c r="E1" s="12"/>
      <c r="F1" s="12"/>
      <c r="G1" s="12"/>
      <c r="H1" s="12"/>
    </row>
    <row r="2" spans="1:8" ht="31.5" customHeight="1">
      <c r="A2" s="11" t="s">
        <v>82</v>
      </c>
      <c r="B2" s="12"/>
      <c r="C2" s="12"/>
      <c r="D2" s="12"/>
      <c r="E2" s="12"/>
      <c r="F2" s="12"/>
      <c r="G2" s="12"/>
      <c r="H2" s="12"/>
    </row>
    <row r="3" spans="1:8" ht="16.5" customHeight="1">
      <c r="A3" s="13" t="s">
        <v>86</v>
      </c>
      <c r="B3" s="13"/>
      <c r="C3" s="13"/>
      <c r="D3" s="13"/>
      <c r="E3" s="13"/>
      <c r="F3" s="13"/>
      <c r="G3" s="13"/>
      <c r="H3" s="13"/>
    </row>
    <row r="4" spans="1:8" ht="15.75">
      <c r="A4" s="16" t="s">
        <v>72</v>
      </c>
      <c r="B4" s="16"/>
      <c r="C4" s="16"/>
      <c r="D4" s="16"/>
      <c r="E4" s="16"/>
      <c r="F4" s="16"/>
      <c r="G4" s="16"/>
      <c r="H4" s="16"/>
    </row>
    <row r="5" ht="5.25" customHeight="1"/>
    <row r="6" spans="1:8" ht="15" customHeight="1">
      <c r="A6" s="17" t="s">
        <v>79</v>
      </c>
      <c r="B6" s="18"/>
      <c r="C6" s="25" t="s">
        <v>78</v>
      </c>
      <c r="D6" s="26"/>
      <c r="E6" s="26"/>
      <c r="F6" s="26"/>
      <c r="G6" s="27"/>
      <c r="H6" s="23" t="s">
        <v>80</v>
      </c>
    </row>
    <row r="7" spans="1:8" ht="36" customHeight="1">
      <c r="A7" s="19"/>
      <c r="B7" s="20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24"/>
    </row>
    <row r="8" spans="1:8" ht="15" customHeight="1">
      <c r="A8" s="21"/>
      <c r="B8" s="22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51"/>
      <c r="B9" s="51"/>
      <c r="C9" s="52"/>
      <c r="D9" s="52"/>
      <c r="E9" s="52"/>
      <c r="F9" s="52"/>
      <c r="G9" s="52"/>
      <c r="H9" s="52"/>
      <c r="I9" s="53"/>
    </row>
    <row r="10" spans="1:8" s="3" customFormat="1" ht="7.5" customHeight="1" hidden="1">
      <c r="A10" s="48"/>
      <c r="B10" s="49"/>
      <c r="C10" s="50"/>
      <c r="D10" s="50"/>
      <c r="E10" s="50"/>
      <c r="F10" s="50"/>
      <c r="G10" s="50"/>
      <c r="H10" s="50"/>
    </row>
    <row r="11" spans="1:8" ht="15">
      <c r="A11" s="4" t="s">
        <v>3</v>
      </c>
      <c r="B11" s="37"/>
      <c r="C11" s="55">
        <f>SUM(C12:C18)</f>
        <v>584816768</v>
      </c>
      <c r="D11" s="38">
        <f>SUM(D12:D18)</f>
        <v>0</v>
      </c>
      <c r="E11" s="55">
        <f aca="true" t="shared" si="0" ref="E11:E74">C11+D11</f>
        <v>584816768</v>
      </c>
      <c r="F11" s="55">
        <f>SUM(F12:F18)</f>
        <v>279192171.2</v>
      </c>
      <c r="G11" s="55">
        <f>SUM(G12:G18)</f>
        <v>246021921.04999998</v>
      </c>
      <c r="H11" s="39">
        <f>E11-F11</f>
        <v>305624596.8</v>
      </c>
    </row>
    <row r="12" spans="1:8" s="6" customFormat="1" ht="15.75">
      <c r="A12" s="40"/>
      <c r="B12" s="34" t="s">
        <v>13</v>
      </c>
      <c r="C12" s="56">
        <v>383846900</v>
      </c>
      <c r="D12" s="35">
        <v>0</v>
      </c>
      <c r="E12" s="60">
        <f t="shared" si="0"/>
        <v>383846900</v>
      </c>
      <c r="F12" s="63">
        <v>164614354.81</v>
      </c>
      <c r="G12" s="63">
        <v>164574083.95</v>
      </c>
      <c r="H12" s="41">
        <f aca="true" t="shared" si="1" ref="H12:H75">E12-F12</f>
        <v>219232545.19</v>
      </c>
    </row>
    <row r="13" spans="1:8" s="6" customFormat="1" ht="15.75">
      <c r="A13" s="40"/>
      <c r="B13" s="34" t="s">
        <v>14</v>
      </c>
      <c r="C13" s="56">
        <v>31567500</v>
      </c>
      <c r="D13" s="35">
        <v>0</v>
      </c>
      <c r="E13" s="60">
        <f t="shared" si="0"/>
        <v>31567500</v>
      </c>
      <c r="F13" s="63">
        <v>43451729.66</v>
      </c>
      <c r="G13" s="63">
        <v>43425369.19</v>
      </c>
      <c r="H13" s="41">
        <f t="shared" si="1"/>
        <v>-11884229.659999996</v>
      </c>
    </row>
    <row r="14" spans="1:8" s="6" customFormat="1" ht="15.75">
      <c r="A14" s="40"/>
      <c r="B14" s="34" t="s">
        <v>15</v>
      </c>
      <c r="C14" s="56">
        <v>63800000</v>
      </c>
      <c r="D14" s="35">
        <v>0</v>
      </c>
      <c r="E14" s="60">
        <f t="shared" si="0"/>
        <v>63800000</v>
      </c>
      <c r="F14" s="63">
        <v>6705668.36</v>
      </c>
      <c r="G14" s="63">
        <v>6476189.13</v>
      </c>
      <c r="H14" s="41">
        <f t="shared" si="1"/>
        <v>57094331.64</v>
      </c>
    </row>
    <row r="15" spans="1:8" s="6" customFormat="1" ht="15.75">
      <c r="A15" s="40"/>
      <c r="B15" s="34" t="s">
        <v>16</v>
      </c>
      <c r="C15" s="56">
        <v>87877368</v>
      </c>
      <c r="D15" s="35">
        <v>0</v>
      </c>
      <c r="E15" s="60">
        <f t="shared" si="0"/>
        <v>87877368</v>
      </c>
      <c r="F15" s="63">
        <v>46367958.69</v>
      </c>
      <c r="G15" s="63">
        <v>13531679.78</v>
      </c>
      <c r="H15" s="41">
        <f t="shared" si="1"/>
        <v>41509409.31</v>
      </c>
    </row>
    <row r="16" spans="1:8" s="6" customFormat="1" ht="15.75">
      <c r="A16" s="40"/>
      <c r="B16" s="34" t="s">
        <v>17</v>
      </c>
      <c r="C16" s="56">
        <v>17525000</v>
      </c>
      <c r="D16" s="35">
        <v>0</v>
      </c>
      <c r="E16" s="60">
        <f t="shared" si="0"/>
        <v>17525000</v>
      </c>
      <c r="F16" s="63">
        <v>18045387.73</v>
      </c>
      <c r="G16" s="63">
        <v>18007527.05</v>
      </c>
      <c r="H16" s="41">
        <f t="shared" si="1"/>
        <v>-520387.73000000045</v>
      </c>
    </row>
    <row r="17" spans="1:8" s="6" customFormat="1" ht="15.75">
      <c r="A17" s="40"/>
      <c r="B17" s="34" t="s">
        <v>18</v>
      </c>
      <c r="C17" s="56">
        <v>200000</v>
      </c>
      <c r="D17" s="35">
        <v>0</v>
      </c>
      <c r="E17" s="60">
        <f t="shared" si="0"/>
        <v>200000</v>
      </c>
      <c r="F17" s="63">
        <v>7071.95</v>
      </c>
      <c r="G17" s="63">
        <v>7071.95</v>
      </c>
      <c r="H17" s="41">
        <f t="shared" si="1"/>
        <v>192928.05</v>
      </c>
    </row>
    <row r="18" spans="1:8" s="6" customFormat="1" ht="15.75">
      <c r="A18" s="40"/>
      <c r="B18" s="34" t="s">
        <v>19</v>
      </c>
      <c r="C18" s="57">
        <v>0</v>
      </c>
      <c r="D18" s="35">
        <v>0</v>
      </c>
      <c r="E18" s="60">
        <f t="shared" si="0"/>
        <v>0</v>
      </c>
      <c r="F18" s="57">
        <v>0</v>
      </c>
      <c r="G18" s="57">
        <v>0</v>
      </c>
      <c r="H18" s="41">
        <f t="shared" si="1"/>
        <v>0</v>
      </c>
    </row>
    <row r="19" spans="1:8" ht="15">
      <c r="A19" s="5" t="s">
        <v>4</v>
      </c>
      <c r="B19" s="32"/>
      <c r="C19" s="58">
        <f>SUM(C20:C28)</f>
        <v>84539341</v>
      </c>
      <c r="D19" s="33">
        <f>SUM(D20:D28)</f>
        <v>0</v>
      </c>
      <c r="E19" s="58">
        <f t="shared" si="0"/>
        <v>84539341</v>
      </c>
      <c r="F19" s="58">
        <f>SUM(F20:F28)</f>
        <v>56725511.96999999</v>
      </c>
      <c r="G19" s="58">
        <f>SUM(G20:G28)</f>
        <v>49796162.309999995</v>
      </c>
      <c r="H19" s="42">
        <f t="shared" si="1"/>
        <v>27813829.03000001</v>
      </c>
    </row>
    <row r="20" spans="1:8" s="6" customFormat="1" ht="31.5">
      <c r="A20" s="43"/>
      <c r="B20" s="36" t="s">
        <v>20</v>
      </c>
      <c r="C20" s="56">
        <v>6880299.96</v>
      </c>
      <c r="D20" s="35">
        <v>0</v>
      </c>
      <c r="E20" s="60">
        <f t="shared" si="0"/>
        <v>6880299.96</v>
      </c>
      <c r="F20" s="63">
        <v>2649492.59</v>
      </c>
      <c r="G20" s="63">
        <v>1913100.45</v>
      </c>
      <c r="H20" s="41">
        <f t="shared" si="1"/>
        <v>4230807.37</v>
      </c>
    </row>
    <row r="21" spans="1:8" s="6" customFormat="1" ht="15.75">
      <c r="A21" s="43"/>
      <c r="B21" s="34" t="s">
        <v>21</v>
      </c>
      <c r="C21" s="56">
        <v>1345000</v>
      </c>
      <c r="D21" s="35">
        <v>0</v>
      </c>
      <c r="E21" s="60">
        <f t="shared" si="0"/>
        <v>1345000</v>
      </c>
      <c r="F21" s="63">
        <v>759524.36</v>
      </c>
      <c r="G21" s="63">
        <v>721867.68</v>
      </c>
      <c r="H21" s="41">
        <f t="shared" si="1"/>
        <v>585475.64</v>
      </c>
    </row>
    <row r="22" spans="1:8" s="6" customFormat="1" ht="15.75">
      <c r="A22" s="43"/>
      <c r="B22" s="34" t="s">
        <v>22</v>
      </c>
      <c r="C22" s="56"/>
      <c r="D22" s="35">
        <v>0</v>
      </c>
      <c r="E22" s="60">
        <f t="shared" si="0"/>
        <v>0</v>
      </c>
      <c r="F22" s="63"/>
      <c r="G22" s="63"/>
      <c r="H22" s="41">
        <f t="shared" si="1"/>
        <v>0</v>
      </c>
    </row>
    <row r="23" spans="1:8" s="6" customFormat="1" ht="15.75">
      <c r="A23" s="43"/>
      <c r="B23" s="34" t="s">
        <v>23</v>
      </c>
      <c r="C23" s="56">
        <v>14075797.35</v>
      </c>
      <c r="D23" s="35">
        <v>0</v>
      </c>
      <c r="E23" s="60">
        <f t="shared" si="0"/>
        <v>14075797.35</v>
      </c>
      <c r="F23" s="63">
        <v>11161768.09</v>
      </c>
      <c r="G23" s="63">
        <v>9681659.95</v>
      </c>
      <c r="H23" s="41">
        <f t="shared" si="1"/>
        <v>2914029.26</v>
      </c>
    </row>
    <row r="24" spans="1:8" s="6" customFormat="1" ht="15.75">
      <c r="A24" s="43"/>
      <c r="B24" s="34" t="s">
        <v>24</v>
      </c>
      <c r="C24" s="56">
        <v>1515543</v>
      </c>
      <c r="D24" s="35">
        <v>0</v>
      </c>
      <c r="E24" s="60">
        <f t="shared" si="0"/>
        <v>1515543</v>
      </c>
      <c r="F24" s="63">
        <v>665627.84</v>
      </c>
      <c r="G24" s="63">
        <v>560909.58</v>
      </c>
      <c r="H24" s="41">
        <f t="shared" si="1"/>
        <v>849915.16</v>
      </c>
    </row>
    <row r="25" spans="1:8" s="6" customFormat="1" ht="15.75">
      <c r="A25" s="43"/>
      <c r="B25" s="34" t="s">
        <v>25</v>
      </c>
      <c r="C25" s="56">
        <v>40000000.66</v>
      </c>
      <c r="D25" s="35">
        <v>0</v>
      </c>
      <c r="E25" s="60">
        <f t="shared" si="0"/>
        <v>40000000.66</v>
      </c>
      <c r="F25" s="63">
        <v>34319644.83</v>
      </c>
      <c r="G25" s="63">
        <v>31614451.86</v>
      </c>
      <c r="H25" s="41">
        <f t="shared" si="1"/>
        <v>5680355.829999998</v>
      </c>
    </row>
    <row r="26" spans="1:8" s="6" customFormat="1" ht="15.75">
      <c r="A26" s="43"/>
      <c r="B26" s="34" t="s">
        <v>26</v>
      </c>
      <c r="C26" s="56">
        <v>5802000.04</v>
      </c>
      <c r="D26" s="35">
        <v>0</v>
      </c>
      <c r="E26" s="60">
        <f t="shared" si="0"/>
        <v>5802000.04</v>
      </c>
      <c r="F26" s="63">
        <v>828352.64</v>
      </c>
      <c r="G26" s="63">
        <v>354222.03</v>
      </c>
      <c r="H26" s="41">
        <f t="shared" si="1"/>
        <v>4973647.4</v>
      </c>
    </row>
    <row r="27" spans="1:8" s="6" customFormat="1" ht="15.75">
      <c r="A27" s="43"/>
      <c r="B27" s="34" t="s">
        <v>27</v>
      </c>
      <c r="C27" s="56">
        <v>190000</v>
      </c>
      <c r="D27" s="35">
        <v>0</v>
      </c>
      <c r="E27" s="60">
        <f t="shared" si="0"/>
        <v>190000</v>
      </c>
      <c r="F27" s="64">
        <v>0</v>
      </c>
      <c r="G27" s="64">
        <v>0</v>
      </c>
      <c r="H27" s="41">
        <f t="shared" si="1"/>
        <v>190000</v>
      </c>
    </row>
    <row r="28" spans="1:8" s="6" customFormat="1" ht="15.75">
      <c r="A28" s="43"/>
      <c r="B28" s="34" t="s">
        <v>28</v>
      </c>
      <c r="C28" s="56">
        <v>14730699.99</v>
      </c>
      <c r="D28" s="35">
        <v>0</v>
      </c>
      <c r="E28" s="60">
        <f t="shared" si="0"/>
        <v>14730699.99</v>
      </c>
      <c r="F28" s="63">
        <v>6341101.62</v>
      </c>
      <c r="G28" s="63">
        <v>4949950.76</v>
      </c>
      <c r="H28" s="41">
        <f t="shared" si="1"/>
        <v>8389598.370000001</v>
      </c>
    </row>
    <row r="29" spans="1:8" ht="15">
      <c r="A29" s="5" t="s">
        <v>5</v>
      </c>
      <c r="B29" s="32"/>
      <c r="C29" s="58">
        <f>SUM(C30:C38)</f>
        <v>239093446.7</v>
      </c>
      <c r="D29" s="33">
        <f>SUM(D30:D38)</f>
        <v>0</v>
      </c>
      <c r="E29" s="58">
        <f t="shared" si="0"/>
        <v>239093446.7</v>
      </c>
      <c r="F29" s="58">
        <f>SUM(F30:F38)</f>
        <v>101907318.25999999</v>
      </c>
      <c r="G29" s="58">
        <f>SUM(G30:G38)</f>
        <v>91905235.2</v>
      </c>
      <c r="H29" s="42">
        <f t="shared" si="1"/>
        <v>137186128.44</v>
      </c>
    </row>
    <row r="30" spans="1:8" s="6" customFormat="1" ht="15.75">
      <c r="A30" s="40"/>
      <c r="B30" s="34" t="s">
        <v>29</v>
      </c>
      <c r="C30" s="56">
        <v>48285000</v>
      </c>
      <c r="D30" s="35">
        <v>0</v>
      </c>
      <c r="E30" s="60">
        <f t="shared" si="0"/>
        <v>48285000</v>
      </c>
      <c r="F30" s="63">
        <v>23535158.78</v>
      </c>
      <c r="G30" s="63">
        <v>23326471.42</v>
      </c>
      <c r="H30" s="41">
        <f t="shared" si="1"/>
        <v>24749841.22</v>
      </c>
    </row>
    <row r="31" spans="1:8" s="6" customFormat="1" ht="15.75">
      <c r="A31" s="40"/>
      <c r="B31" s="34" t="s">
        <v>30</v>
      </c>
      <c r="C31" s="56">
        <v>8480000</v>
      </c>
      <c r="D31" s="35">
        <v>0</v>
      </c>
      <c r="E31" s="60">
        <f t="shared" si="0"/>
        <v>8480000</v>
      </c>
      <c r="F31" s="63">
        <v>9453285.71</v>
      </c>
      <c r="G31" s="63">
        <v>4115580.7</v>
      </c>
      <c r="H31" s="41">
        <f t="shared" si="1"/>
        <v>-973285.7100000009</v>
      </c>
    </row>
    <row r="32" spans="1:8" s="6" customFormat="1" ht="15.75">
      <c r="A32" s="40"/>
      <c r="B32" s="34" t="s">
        <v>31</v>
      </c>
      <c r="C32" s="56">
        <v>22382446</v>
      </c>
      <c r="D32" s="35">
        <v>0</v>
      </c>
      <c r="E32" s="60">
        <f t="shared" si="0"/>
        <v>22382446</v>
      </c>
      <c r="F32" s="63">
        <v>15271555.51</v>
      </c>
      <c r="G32" s="63">
        <v>14176337.09</v>
      </c>
      <c r="H32" s="41">
        <f t="shared" si="1"/>
        <v>7110890.49</v>
      </c>
    </row>
    <row r="33" spans="1:8" s="6" customFormat="1" ht="15.75">
      <c r="A33" s="40"/>
      <c r="B33" s="34" t="s">
        <v>32</v>
      </c>
      <c r="C33" s="56">
        <v>9800000</v>
      </c>
      <c r="D33" s="35">
        <v>0</v>
      </c>
      <c r="E33" s="60">
        <f t="shared" si="0"/>
        <v>9800000</v>
      </c>
      <c r="F33" s="63">
        <v>3078315.07</v>
      </c>
      <c r="G33" s="63">
        <v>2307711.05</v>
      </c>
      <c r="H33" s="41">
        <f t="shared" si="1"/>
        <v>6721684.93</v>
      </c>
    </row>
    <row r="34" spans="1:8" s="6" customFormat="1" ht="15.75">
      <c r="A34" s="40"/>
      <c r="B34" s="34" t="s">
        <v>33</v>
      </c>
      <c r="C34" s="56">
        <v>85243999.96</v>
      </c>
      <c r="D34" s="35">
        <v>0</v>
      </c>
      <c r="E34" s="60">
        <f t="shared" si="0"/>
        <v>85243999.96</v>
      </c>
      <c r="F34" s="63">
        <v>7709417.13</v>
      </c>
      <c r="G34" s="63">
        <v>6863465.27</v>
      </c>
      <c r="H34" s="41">
        <f t="shared" si="1"/>
        <v>77534582.83</v>
      </c>
    </row>
    <row r="35" spans="1:8" s="6" customFormat="1" ht="15.75">
      <c r="A35" s="40"/>
      <c r="B35" s="34" t="s">
        <v>34</v>
      </c>
      <c r="C35" s="56">
        <v>17135000</v>
      </c>
      <c r="D35" s="35">
        <v>0</v>
      </c>
      <c r="E35" s="60">
        <f t="shared" si="0"/>
        <v>17135000</v>
      </c>
      <c r="F35" s="63">
        <v>6686740.47</v>
      </c>
      <c r="G35" s="63">
        <v>6117624.21</v>
      </c>
      <c r="H35" s="41">
        <f t="shared" si="1"/>
        <v>10448259.530000001</v>
      </c>
    </row>
    <row r="36" spans="1:8" s="6" customFormat="1" ht="15.75">
      <c r="A36" s="40"/>
      <c r="B36" s="34" t="s">
        <v>35</v>
      </c>
      <c r="C36" s="56">
        <v>2628000.74</v>
      </c>
      <c r="D36" s="35">
        <v>0</v>
      </c>
      <c r="E36" s="60">
        <f t="shared" si="0"/>
        <v>2628000.74</v>
      </c>
      <c r="F36" s="63">
        <v>802376.79</v>
      </c>
      <c r="G36" s="63">
        <v>769404.06</v>
      </c>
      <c r="H36" s="41">
        <f t="shared" si="1"/>
        <v>1825623.9500000002</v>
      </c>
    </row>
    <row r="37" spans="1:8" s="6" customFormat="1" ht="15.75">
      <c r="A37" s="40"/>
      <c r="B37" s="34" t="s">
        <v>36</v>
      </c>
      <c r="C37" s="56">
        <v>9319000.04</v>
      </c>
      <c r="D37" s="35">
        <v>0</v>
      </c>
      <c r="E37" s="60">
        <f t="shared" si="0"/>
        <v>9319000.04</v>
      </c>
      <c r="F37" s="63">
        <v>4020181.59</v>
      </c>
      <c r="G37" s="63">
        <v>3636010.19</v>
      </c>
      <c r="H37" s="41">
        <f t="shared" si="1"/>
        <v>5298818.449999999</v>
      </c>
    </row>
    <row r="38" spans="1:8" s="6" customFormat="1" ht="15.75">
      <c r="A38" s="40"/>
      <c r="B38" s="34" t="s">
        <v>37</v>
      </c>
      <c r="C38" s="56">
        <v>35819999.96</v>
      </c>
      <c r="D38" s="35">
        <v>0</v>
      </c>
      <c r="E38" s="60">
        <f t="shared" si="0"/>
        <v>35819999.96</v>
      </c>
      <c r="F38" s="63">
        <v>31350287.21</v>
      </c>
      <c r="G38" s="63">
        <v>30592631.21</v>
      </c>
      <c r="H38" s="41">
        <f t="shared" si="1"/>
        <v>4469712.75</v>
      </c>
    </row>
    <row r="39" spans="1:8" ht="15">
      <c r="A39" s="5" t="s">
        <v>6</v>
      </c>
      <c r="B39" s="32"/>
      <c r="C39" s="58">
        <f>SUM(C40:C48)</f>
        <v>324306000</v>
      </c>
      <c r="D39" s="33">
        <f>SUM(D40:D48)</f>
        <v>0</v>
      </c>
      <c r="E39" s="58">
        <f t="shared" si="0"/>
        <v>324306000</v>
      </c>
      <c r="F39" s="58">
        <f>SUM(F40:F48)</f>
        <v>166931710.10000002</v>
      </c>
      <c r="G39" s="58">
        <f>SUM(G40:G48)</f>
        <v>154518462.01999998</v>
      </c>
      <c r="H39" s="42">
        <f t="shared" si="1"/>
        <v>157374289.89999998</v>
      </c>
    </row>
    <row r="40" spans="1:8" s="6" customFormat="1" ht="15.75">
      <c r="A40" s="40"/>
      <c r="B40" s="34" t="s">
        <v>38</v>
      </c>
      <c r="C40" s="56">
        <v>100000000</v>
      </c>
      <c r="D40" s="35">
        <v>0</v>
      </c>
      <c r="E40" s="60">
        <f t="shared" si="0"/>
        <v>100000000</v>
      </c>
      <c r="F40" s="63">
        <v>75980868.51</v>
      </c>
      <c r="G40" s="63">
        <v>75980868.51</v>
      </c>
      <c r="H40" s="41">
        <f t="shared" si="1"/>
        <v>24019131.489999995</v>
      </c>
    </row>
    <row r="41" spans="1:8" s="6" customFormat="1" ht="15.75">
      <c r="A41" s="40"/>
      <c r="B41" s="34" t="s">
        <v>39</v>
      </c>
      <c r="C41" s="56">
        <v>101200000</v>
      </c>
      <c r="D41" s="35">
        <v>0</v>
      </c>
      <c r="E41" s="60">
        <f t="shared" si="0"/>
        <v>101200000</v>
      </c>
      <c r="F41" s="63">
        <v>50255827.76</v>
      </c>
      <c r="G41" s="63">
        <v>42012494.43</v>
      </c>
      <c r="H41" s="41">
        <f t="shared" si="1"/>
        <v>50944172.24</v>
      </c>
    </row>
    <row r="42" spans="1:8" s="6" customFormat="1" ht="15.75">
      <c r="A42" s="40"/>
      <c r="B42" s="34" t="s">
        <v>40</v>
      </c>
      <c r="C42" s="56"/>
      <c r="D42" s="35">
        <v>0</v>
      </c>
      <c r="E42" s="60">
        <f t="shared" si="0"/>
        <v>0</v>
      </c>
      <c r="F42" s="63"/>
      <c r="G42" s="63"/>
      <c r="H42" s="41">
        <f t="shared" si="1"/>
        <v>0</v>
      </c>
    </row>
    <row r="43" spans="1:8" s="6" customFormat="1" ht="15.75">
      <c r="A43" s="40"/>
      <c r="B43" s="34" t="s">
        <v>41</v>
      </c>
      <c r="C43" s="56">
        <v>60106000</v>
      </c>
      <c r="D43" s="35">
        <v>0</v>
      </c>
      <c r="E43" s="60">
        <f t="shared" si="0"/>
        <v>60106000</v>
      </c>
      <c r="F43" s="63">
        <v>12231479.74</v>
      </c>
      <c r="G43" s="63">
        <v>11996657.54</v>
      </c>
      <c r="H43" s="41">
        <f t="shared" si="1"/>
        <v>47874520.26</v>
      </c>
    </row>
    <row r="44" spans="1:8" s="6" customFormat="1" ht="15.75">
      <c r="A44" s="40"/>
      <c r="B44" s="34" t="s">
        <v>42</v>
      </c>
      <c r="C44" s="56">
        <v>63000000</v>
      </c>
      <c r="D44" s="35">
        <v>0</v>
      </c>
      <c r="E44" s="60">
        <f t="shared" si="0"/>
        <v>63000000</v>
      </c>
      <c r="F44" s="63">
        <v>28463534.09</v>
      </c>
      <c r="G44" s="63">
        <v>24528441.54</v>
      </c>
      <c r="H44" s="41">
        <f t="shared" si="1"/>
        <v>34536465.91</v>
      </c>
    </row>
    <row r="45" spans="1:8" s="6" customFormat="1" ht="15.75">
      <c r="A45" s="40"/>
      <c r="B45" s="34" t="s">
        <v>43</v>
      </c>
      <c r="C45" s="57">
        <v>0</v>
      </c>
      <c r="D45" s="35">
        <v>0</v>
      </c>
      <c r="E45" s="60">
        <f t="shared" si="0"/>
        <v>0</v>
      </c>
      <c r="F45" s="57">
        <v>0</v>
      </c>
      <c r="G45" s="57">
        <v>0</v>
      </c>
      <c r="H45" s="41">
        <f t="shared" si="1"/>
        <v>0</v>
      </c>
    </row>
    <row r="46" spans="1:8" s="6" customFormat="1" ht="15.75">
      <c r="A46" s="40"/>
      <c r="B46" s="34" t="s">
        <v>44</v>
      </c>
      <c r="C46" s="57">
        <v>0</v>
      </c>
      <c r="D46" s="35">
        <v>0</v>
      </c>
      <c r="E46" s="60">
        <f t="shared" si="0"/>
        <v>0</v>
      </c>
      <c r="F46" s="57">
        <v>0</v>
      </c>
      <c r="G46" s="57">
        <v>0</v>
      </c>
      <c r="H46" s="41">
        <f t="shared" si="1"/>
        <v>0</v>
      </c>
    </row>
    <row r="47" spans="1:8" s="6" customFormat="1" ht="15.75">
      <c r="A47" s="40"/>
      <c r="B47" s="34" t="s">
        <v>45</v>
      </c>
      <c r="C47" s="57">
        <v>0</v>
      </c>
      <c r="D47" s="35">
        <v>0</v>
      </c>
      <c r="E47" s="60">
        <f t="shared" si="0"/>
        <v>0</v>
      </c>
      <c r="F47" s="57">
        <v>0</v>
      </c>
      <c r="G47" s="57">
        <v>0</v>
      </c>
      <c r="H47" s="41">
        <f t="shared" si="1"/>
        <v>0</v>
      </c>
    </row>
    <row r="48" spans="1:8" s="6" customFormat="1" ht="15.75">
      <c r="A48" s="40"/>
      <c r="B48" s="34" t="s">
        <v>83</v>
      </c>
      <c r="C48" s="57">
        <v>0</v>
      </c>
      <c r="D48" s="35">
        <v>0</v>
      </c>
      <c r="E48" s="60">
        <f t="shared" si="0"/>
        <v>0</v>
      </c>
      <c r="F48" s="57">
        <v>0</v>
      </c>
      <c r="G48" s="57">
        <v>0</v>
      </c>
      <c r="H48" s="41">
        <f t="shared" si="1"/>
        <v>0</v>
      </c>
    </row>
    <row r="49" spans="1:8" ht="15">
      <c r="A49" s="5" t="s">
        <v>7</v>
      </c>
      <c r="B49" s="32"/>
      <c r="C49" s="58">
        <f>SUM(C50:C58)</f>
        <v>39671815.3</v>
      </c>
      <c r="D49" s="33">
        <f>SUM(D50:D58)</f>
        <v>0</v>
      </c>
      <c r="E49" s="58">
        <f t="shared" si="0"/>
        <v>39671815.3</v>
      </c>
      <c r="F49" s="58">
        <f>SUM(F50:F58)</f>
        <v>18412474.6</v>
      </c>
      <c r="G49" s="58">
        <f>SUM(G50:G58)</f>
        <v>4714584.79</v>
      </c>
      <c r="H49" s="42">
        <f t="shared" si="1"/>
        <v>21259340.699999996</v>
      </c>
    </row>
    <row r="50" spans="1:8" s="6" customFormat="1" ht="15.75">
      <c r="A50" s="40"/>
      <c r="B50" s="34" t="s">
        <v>46</v>
      </c>
      <c r="C50" s="56">
        <v>3938000.32</v>
      </c>
      <c r="D50" s="35">
        <v>0</v>
      </c>
      <c r="E50" s="60">
        <f t="shared" si="0"/>
        <v>3938000.32</v>
      </c>
      <c r="F50" s="28">
        <v>948852.19</v>
      </c>
      <c r="G50" s="28">
        <v>463675.17</v>
      </c>
      <c r="H50" s="41">
        <f t="shared" si="1"/>
        <v>2989148.13</v>
      </c>
    </row>
    <row r="51" spans="1:8" s="6" customFormat="1" ht="15.75">
      <c r="A51" s="40"/>
      <c r="B51" s="34" t="s">
        <v>47</v>
      </c>
      <c r="C51" s="56">
        <v>512499.32</v>
      </c>
      <c r="D51" s="35">
        <v>0</v>
      </c>
      <c r="E51" s="60">
        <f t="shared" si="0"/>
        <v>512499.32</v>
      </c>
      <c r="F51" s="28">
        <v>549109.02</v>
      </c>
      <c r="G51" s="28">
        <v>25997</v>
      </c>
      <c r="H51" s="41">
        <f t="shared" si="1"/>
        <v>-36609.70000000001</v>
      </c>
    </row>
    <row r="52" spans="1:8" s="6" customFormat="1" ht="15.75">
      <c r="A52" s="40"/>
      <c r="B52" s="34" t="s">
        <v>48</v>
      </c>
      <c r="C52" s="56">
        <v>28500</v>
      </c>
      <c r="D52" s="35">
        <v>0</v>
      </c>
      <c r="E52" s="60">
        <f t="shared" si="0"/>
        <v>28500</v>
      </c>
      <c r="F52" s="29">
        <v>0</v>
      </c>
      <c r="G52" s="29">
        <v>0</v>
      </c>
      <c r="H52" s="41">
        <f t="shared" si="1"/>
        <v>28500</v>
      </c>
    </row>
    <row r="53" spans="1:8" s="6" customFormat="1" ht="15.75">
      <c r="A53" s="40"/>
      <c r="B53" s="34" t="s">
        <v>49</v>
      </c>
      <c r="C53" s="56">
        <v>29416346</v>
      </c>
      <c r="D53" s="35">
        <v>0</v>
      </c>
      <c r="E53" s="60">
        <f t="shared" si="0"/>
        <v>29416346</v>
      </c>
      <c r="F53" s="28">
        <v>15019160</v>
      </c>
      <c r="G53" s="28">
        <v>3369160</v>
      </c>
      <c r="H53" s="41">
        <f t="shared" si="1"/>
        <v>14397186</v>
      </c>
    </row>
    <row r="54" spans="1:8" s="6" customFormat="1" ht="15.75">
      <c r="A54" s="40"/>
      <c r="B54" s="34" t="s">
        <v>50</v>
      </c>
      <c r="C54" s="56"/>
      <c r="D54" s="35">
        <v>0</v>
      </c>
      <c r="E54" s="60">
        <f t="shared" si="0"/>
        <v>0</v>
      </c>
      <c r="F54" s="28"/>
      <c r="G54" s="28"/>
      <c r="H54" s="41">
        <f t="shared" si="1"/>
        <v>0</v>
      </c>
    </row>
    <row r="55" spans="1:8" s="6" customFormat="1" ht="15.75">
      <c r="A55" s="40"/>
      <c r="B55" s="34" t="s">
        <v>51</v>
      </c>
      <c r="C55" s="56">
        <v>5166469.66</v>
      </c>
      <c r="D55" s="35">
        <v>0</v>
      </c>
      <c r="E55" s="60">
        <f t="shared" si="0"/>
        <v>5166469.66</v>
      </c>
      <c r="F55" s="28">
        <v>1566868.07</v>
      </c>
      <c r="G55" s="28">
        <v>527267.3</v>
      </c>
      <c r="H55" s="41">
        <f t="shared" si="1"/>
        <v>3599601.59</v>
      </c>
    </row>
    <row r="56" spans="1:8" s="6" customFormat="1" ht="15.75">
      <c r="A56" s="40"/>
      <c r="B56" s="34" t="s">
        <v>52</v>
      </c>
      <c r="C56" s="56"/>
      <c r="D56" s="35">
        <v>0</v>
      </c>
      <c r="E56" s="60">
        <f t="shared" si="0"/>
        <v>0</v>
      </c>
      <c r="F56" s="28"/>
      <c r="G56" s="28"/>
      <c r="H56" s="41">
        <f t="shared" si="1"/>
        <v>0</v>
      </c>
    </row>
    <row r="57" spans="1:8" s="6" customFormat="1" ht="15.75">
      <c r="A57" s="40"/>
      <c r="B57" s="34" t="s">
        <v>53</v>
      </c>
      <c r="C57" s="56"/>
      <c r="D57" s="35">
        <v>0</v>
      </c>
      <c r="E57" s="60">
        <f t="shared" si="0"/>
        <v>0</v>
      </c>
      <c r="F57" s="28"/>
      <c r="G57" s="28"/>
      <c r="H57" s="41">
        <f t="shared" si="1"/>
        <v>0</v>
      </c>
    </row>
    <row r="58" spans="1:8" s="6" customFormat="1" ht="15.75">
      <c r="A58" s="40"/>
      <c r="B58" s="34" t="s">
        <v>54</v>
      </c>
      <c r="C58" s="56">
        <v>610000</v>
      </c>
      <c r="D58" s="35">
        <v>0</v>
      </c>
      <c r="E58" s="60">
        <f t="shared" si="0"/>
        <v>610000</v>
      </c>
      <c r="F58" s="28">
        <v>328485.32</v>
      </c>
      <c r="G58" s="28">
        <v>328485.32</v>
      </c>
      <c r="H58" s="41">
        <f t="shared" si="1"/>
        <v>281514.68</v>
      </c>
    </row>
    <row r="59" spans="1:8" ht="15">
      <c r="A59" s="5" t="s">
        <v>8</v>
      </c>
      <c r="B59" s="32"/>
      <c r="C59" s="58">
        <f>SUM(C60:C62)</f>
        <v>100000000</v>
      </c>
      <c r="D59" s="33">
        <f>SUM(D60:D62)</f>
        <v>0</v>
      </c>
      <c r="E59" s="58">
        <f t="shared" si="0"/>
        <v>100000000</v>
      </c>
      <c r="F59" s="58">
        <f>SUM(F60:F62)</f>
        <v>17104083.8</v>
      </c>
      <c r="G59" s="58">
        <f>SUM(G60:G62)</f>
        <v>8975719.3</v>
      </c>
      <c r="H59" s="42">
        <f t="shared" si="1"/>
        <v>82895916.2</v>
      </c>
    </row>
    <row r="60" spans="1:8" s="6" customFormat="1" ht="15.75">
      <c r="A60" s="40"/>
      <c r="B60" s="34" t="s">
        <v>55</v>
      </c>
      <c r="C60" s="56">
        <v>98000000</v>
      </c>
      <c r="D60" s="35">
        <v>0</v>
      </c>
      <c r="E60" s="60">
        <f t="shared" si="0"/>
        <v>98000000</v>
      </c>
      <c r="F60" s="63">
        <v>16716709.8</v>
      </c>
      <c r="G60" s="63">
        <v>8782032.3</v>
      </c>
      <c r="H60" s="41">
        <f t="shared" si="1"/>
        <v>81283290.2</v>
      </c>
    </row>
    <row r="61" spans="1:8" s="6" customFormat="1" ht="15.75">
      <c r="A61" s="40"/>
      <c r="B61" s="34" t="s">
        <v>56</v>
      </c>
      <c r="C61" s="56">
        <v>2000000</v>
      </c>
      <c r="D61" s="35">
        <v>0</v>
      </c>
      <c r="E61" s="60">
        <f t="shared" si="0"/>
        <v>2000000</v>
      </c>
      <c r="F61" s="63">
        <v>387374</v>
      </c>
      <c r="G61" s="63">
        <v>193687</v>
      </c>
      <c r="H61" s="41">
        <f t="shared" si="1"/>
        <v>1612626</v>
      </c>
    </row>
    <row r="62" spans="1:8" s="6" customFormat="1" ht="15.75">
      <c r="A62" s="40"/>
      <c r="B62" s="34" t="s">
        <v>57</v>
      </c>
      <c r="C62" s="57">
        <v>0</v>
      </c>
      <c r="D62" s="35">
        <v>0</v>
      </c>
      <c r="E62" s="60">
        <f t="shared" si="0"/>
        <v>0</v>
      </c>
      <c r="F62" s="57">
        <v>0</v>
      </c>
      <c r="G62" s="57">
        <v>0</v>
      </c>
      <c r="H62" s="41">
        <f t="shared" si="1"/>
        <v>0</v>
      </c>
    </row>
    <row r="63" spans="1:8" ht="15">
      <c r="A63" s="5" t="s">
        <v>9</v>
      </c>
      <c r="B63" s="32"/>
      <c r="C63" s="58">
        <f>SUM(C64:C70)</f>
        <v>0</v>
      </c>
      <c r="D63" s="33">
        <f>SUM(D64:D70)</f>
        <v>0</v>
      </c>
      <c r="E63" s="58">
        <f t="shared" si="0"/>
        <v>0</v>
      </c>
      <c r="F63" s="58">
        <f>SUM(F64:F70)</f>
        <v>0</v>
      </c>
      <c r="G63" s="58">
        <f>SUM(G64:G70)</f>
        <v>0</v>
      </c>
      <c r="H63" s="42">
        <f t="shared" si="1"/>
        <v>0</v>
      </c>
    </row>
    <row r="64" spans="1:8" s="6" customFormat="1" ht="15.75">
      <c r="A64" s="40"/>
      <c r="B64" s="34" t="s">
        <v>58</v>
      </c>
      <c r="C64" s="57">
        <v>0</v>
      </c>
      <c r="D64" s="35">
        <v>0</v>
      </c>
      <c r="E64" s="61">
        <f t="shared" si="0"/>
        <v>0</v>
      </c>
      <c r="F64" s="57">
        <v>0</v>
      </c>
      <c r="G64" s="57">
        <v>0</v>
      </c>
      <c r="H64" s="41">
        <f t="shared" si="1"/>
        <v>0</v>
      </c>
    </row>
    <row r="65" spans="1:8" s="6" customFormat="1" ht="15.75">
      <c r="A65" s="40"/>
      <c r="B65" s="34" t="s">
        <v>59</v>
      </c>
      <c r="C65" s="57">
        <v>0</v>
      </c>
      <c r="D65" s="35">
        <v>0</v>
      </c>
      <c r="E65" s="61">
        <f t="shared" si="0"/>
        <v>0</v>
      </c>
      <c r="F65" s="57">
        <v>0</v>
      </c>
      <c r="G65" s="57">
        <v>0</v>
      </c>
      <c r="H65" s="41">
        <f t="shared" si="1"/>
        <v>0</v>
      </c>
    </row>
    <row r="66" spans="1:8" s="6" customFormat="1" ht="15.75">
      <c r="A66" s="40"/>
      <c r="B66" s="34" t="s">
        <v>60</v>
      </c>
      <c r="C66" s="57">
        <v>0</v>
      </c>
      <c r="D66" s="35">
        <v>0</v>
      </c>
      <c r="E66" s="61">
        <f t="shared" si="0"/>
        <v>0</v>
      </c>
      <c r="F66" s="57">
        <v>0</v>
      </c>
      <c r="G66" s="57">
        <v>0</v>
      </c>
      <c r="H66" s="41">
        <f t="shared" si="1"/>
        <v>0</v>
      </c>
    </row>
    <row r="67" spans="1:8" s="6" customFormat="1" ht="15.75">
      <c r="A67" s="40"/>
      <c r="B67" s="34" t="s">
        <v>61</v>
      </c>
      <c r="C67" s="57">
        <v>0</v>
      </c>
      <c r="D67" s="35">
        <v>0</v>
      </c>
      <c r="E67" s="61">
        <f t="shared" si="0"/>
        <v>0</v>
      </c>
      <c r="F67" s="57">
        <v>0</v>
      </c>
      <c r="G67" s="57">
        <v>0</v>
      </c>
      <c r="H67" s="41">
        <f t="shared" si="1"/>
        <v>0</v>
      </c>
    </row>
    <row r="68" spans="1:8" s="6" customFormat="1" ht="15.75">
      <c r="A68" s="40"/>
      <c r="B68" s="34" t="s">
        <v>62</v>
      </c>
      <c r="C68" s="57">
        <v>0</v>
      </c>
      <c r="D68" s="35">
        <v>0</v>
      </c>
      <c r="E68" s="61">
        <f t="shared" si="0"/>
        <v>0</v>
      </c>
      <c r="F68" s="57">
        <v>0</v>
      </c>
      <c r="G68" s="57">
        <v>0</v>
      </c>
      <c r="H68" s="41">
        <f t="shared" si="1"/>
        <v>0</v>
      </c>
    </row>
    <row r="69" spans="1:8" s="6" customFormat="1" ht="15.75">
      <c r="A69" s="40"/>
      <c r="B69" s="34" t="s">
        <v>63</v>
      </c>
      <c r="C69" s="57">
        <v>0</v>
      </c>
      <c r="D69" s="35">
        <v>0</v>
      </c>
      <c r="E69" s="61">
        <f t="shared" si="0"/>
        <v>0</v>
      </c>
      <c r="F69" s="57">
        <v>0</v>
      </c>
      <c r="G69" s="57">
        <v>0</v>
      </c>
      <c r="H69" s="41">
        <f t="shared" si="1"/>
        <v>0</v>
      </c>
    </row>
    <row r="70" spans="1:8" s="6" customFormat="1" ht="15.75">
      <c r="A70" s="40"/>
      <c r="B70" s="34" t="s">
        <v>64</v>
      </c>
      <c r="C70" s="57">
        <v>0</v>
      </c>
      <c r="D70" s="35">
        <v>0</v>
      </c>
      <c r="E70" s="61">
        <f t="shared" si="0"/>
        <v>0</v>
      </c>
      <c r="F70" s="57">
        <v>0</v>
      </c>
      <c r="G70" s="57">
        <v>0</v>
      </c>
      <c r="H70" s="41">
        <f t="shared" si="1"/>
        <v>0</v>
      </c>
    </row>
    <row r="71" spans="1:8" ht="15.75">
      <c r="A71" s="5" t="s">
        <v>10</v>
      </c>
      <c r="B71" s="32"/>
      <c r="C71" s="58">
        <f>SUM(C72:C74)</f>
        <v>0</v>
      </c>
      <c r="D71" s="33">
        <f>SUM(D72:D74)</f>
        <v>0</v>
      </c>
      <c r="E71" s="61">
        <f t="shared" si="0"/>
        <v>0</v>
      </c>
      <c r="F71" s="58">
        <f>SUM(F72:F74)</f>
        <v>4827257.9</v>
      </c>
      <c r="G71" s="58">
        <f>SUM(G72:G74)</f>
        <v>2952257.9</v>
      </c>
      <c r="H71" s="66">
        <f t="shared" si="1"/>
        <v>-4827257.9</v>
      </c>
    </row>
    <row r="72" spans="1:8" ht="15.75">
      <c r="A72" s="5"/>
      <c r="B72" s="34" t="s">
        <v>73</v>
      </c>
      <c r="C72" s="57">
        <v>0</v>
      </c>
      <c r="D72" s="35">
        <v>0</v>
      </c>
      <c r="E72" s="61">
        <f t="shared" si="0"/>
        <v>0</v>
      </c>
      <c r="F72" s="57">
        <v>0</v>
      </c>
      <c r="G72" s="57">
        <v>0</v>
      </c>
      <c r="H72" s="41">
        <f t="shared" si="1"/>
        <v>0</v>
      </c>
    </row>
    <row r="73" spans="1:8" ht="15.75">
      <c r="A73" s="5"/>
      <c r="B73" s="34" t="s">
        <v>74</v>
      </c>
      <c r="C73" s="57">
        <v>0</v>
      </c>
      <c r="D73" s="35">
        <v>0</v>
      </c>
      <c r="E73" s="61">
        <f t="shared" si="0"/>
        <v>0</v>
      </c>
      <c r="F73" s="57">
        <v>0</v>
      </c>
      <c r="G73" s="57">
        <v>0</v>
      </c>
      <c r="H73" s="41">
        <f t="shared" si="1"/>
        <v>0</v>
      </c>
    </row>
    <row r="74" spans="1:8" ht="15.75">
      <c r="A74" s="5"/>
      <c r="B74" s="34" t="s">
        <v>75</v>
      </c>
      <c r="C74" s="57">
        <v>0</v>
      </c>
      <c r="D74" s="35">
        <v>0</v>
      </c>
      <c r="E74" s="61">
        <f t="shared" si="0"/>
        <v>0</v>
      </c>
      <c r="F74" s="63">
        <v>4827257.9</v>
      </c>
      <c r="G74" s="63">
        <v>2952257.9</v>
      </c>
      <c r="H74" s="41">
        <f t="shared" si="1"/>
        <v>-4827257.9</v>
      </c>
    </row>
    <row r="75" spans="1:8" ht="15">
      <c r="A75" s="5" t="s">
        <v>11</v>
      </c>
      <c r="B75" s="32"/>
      <c r="C75" s="58">
        <f>SUM(C76:C81)</f>
        <v>116465472</v>
      </c>
      <c r="D75" s="33">
        <f>SUM(D76:D81)</f>
        <v>0</v>
      </c>
      <c r="E75" s="58">
        <f aca="true" t="shared" si="2" ref="E75:E83">C75+D75</f>
        <v>116465472</v>
      </c>
      <c r="F75" s="58">
        <f>SUM(F76:F81)</f>
        <v>390507209.40000004</v>
      </c>
      <c r="G75" s="58">
        <f>SUM(G76:G81)</f>
        <v>138365753.89</v>
      </c>
      <c r="H75" s="42">
        <f t="shared" si="1"/>
        <v>-274041737.40000004</v>
      </c>
    </row>
    <row r="76" spans="1:8" s="6" customFormat="1" ht="15.75">
      <c r="A76" s="40"/>
      <c r="B76" s="34" t="s">
        <v>65</v>
      </c>
      <c r="C76" s="56">
        <v>68728447</v>
      </c>
      <c r="D76" s="35">
        <v>0</v>
      </c>
      <c r="E76" s="60">
        <f t="shared" si="2"/>
        <v>68728447</v>
      </c>
      <c r="F76" s="63">
        <v>25591594</v>
      </c>
      <c r="G76" s="63">
        <v>25591594</v>
      </c>
      <c r="H76" s="41">
        <f aca="true" t="shared" si="3" ref="H76:H83">E76-F76</f>
        <v>43136853</v>
      </c>
    </row>
    <row r="77" spans="1:8" s="6" customFormat="1" ht="15.75">
      <c r="A77" s="40"/>
      <c r="B77" s="34" t="s">
        <v>66</v>
      </c>
      <c r="C77" s="56">
        <v>25948041</v>
      </c>
      <c r="D77" s="35">
        <v>0</v>
      </c>
      <c r="E77" s="60">
        <f t="shared" si="2"/>
        <v>25948041</v>
      </c>
      <c r="F77" s="63">
        <v>16173219.11</v>
      </c>
      <c r="G77" s="63">
        <v>16173219.11</v>
      </c>
      <c r="H77" s="41">
        <f t="shared" si="3"/>
        <v>9774821.89</v>
      </c>
    </row>
    <row r="78" spans="1:8" s="6" customFormat="1" ht="15.75">
      <c r="A78" s="40"/>
      <c r="B78" s="34" t="s">
        <v>67</v>
      </c>
      <c r="C78" s="56"/>
      <c r="D78" s="35">
        <v>0</v>
      </c>
      <c r="E78" s="60">
        <f t="shared" si="2"/>
        <v>0</v>
      </c>
      <c r="F78" s="63"/>
      <c r="G78" s="63"/>
      <c r="H78" s="41">
        <f t="shared" si="3"/>
        <v>0</v>
      </c>
    </row>
    <row r="79" spans="1:8" s="6" customFormat="1" ht="15.75">
      <c r="A79" s="40"/>
      <c r="B79" s="34" t="s">
        <v>68</v>
      </c>
      <c r="C79" s="56"/>
      <c r="D79" s="35">
        <v>0</v>
      </c>
      <c r="E79" s="60">
        <f t="shared" si="2"/>
        <v>0</v>
      </c>
      <c r="F79" s="63"/>
      <c r="G79" s="63"/>
      <c r="H79" s="41">
        <f t="shared" si="3"/>
        <v>0</v>
      </c>
    </row>
    <row r="80" spans="1:8" s="6" customFormat="1" ht="15.75">
      <c r="A80" s="40"/>
      <c r="B80" s="34" t="s">
        <v>69</v>
      </c>
      <c r="C80" s="56"/>
      <c r="D80" s="35">
        <v>0</v>
      </c>
      <c r="E80" s="60">
        <f t="shared" si="2"/>
        <v>0</v>
      </c>
      <c r="F80" s="63"/>
      <c r="G80" s="63"/>
      <c r="H80" s="41">
        <f t="shared" si="3"/>
        <v>0</v>
      </c>
    </row>
    <row r="81" spans="1:8" s="6" customFormat="1" ht="15.75">
      <c r="A81" s="44"/>
      <c r="B81" s="45" t="s">
        <v>70</v>
      </c>
      <c r="C81" s="59">
        <v>21788984</v>
      </c>
      <c r="D81" s="46">
        <v>0</v>
      </c>
      <c r="E81" s="62">
        <f t="shared" si="2"/>
        <v>21788984</v>
      </c>
      <c r="F81" s="65">
        <v>348742396.29</v>
      </c>
      <c r="G81" s="65">
        <v>96600940.78</v>
      </c>
      <c r="H81" s="47">
        <f t="shared" si="3"/>
        <v>-326953412.29</v>
      </c>
    </row>
    <row r="82" spans="3:8" ht="7.5" customHeight="1">
      <c r="C82" s="30"/>
      <c r="D82" s="30"/>
      <c r="E82" s="30"/>
      <c r="F82" s="30"/>
      <c r="G82" s="30"/>
      <c r="H82" s="30"/>
    </row>
    <row r="83" spans="1:8" ht="15">
      <c r="A83" s="14" t="s">
        <v>71</v>
      </c>
      <c r="B83" s="15"/>
      <c r="C83" s="31">
        <f>C11+C19+C29+C39+C49+C59+C63+C71+C75</f>
        <v>1488892843</v>
      </c>
      <c r="D83" s="31">
        <f>D11+D19+D29+D39+D49+D59+D63+D71+D75</f>
        <v>0</v>
      </c>
      <c r="E83" s="31">
        <f t="shared" si="2"/>
        <v>1488892843</v>
      </c>
      <c r="F83" s="31">
        <f>F11+F19+F29+F39+F49+F59+F63+F71+F75</f>
        <v>1035607737.23</v>
      </c>
      <c r="G83" s="31">
        <f>G11+G19+G29+G39+G49+G59+G63+G71+G75</f>
        <v>697250096.4599998</v>
      </c>
      <c r="H83" s="31">
        <f>E83-F83</f>
        <v>453285105.77</v>
      </c>
    </row>
    <row r="84" ht="15"/>
    <row r="85" spans="2:7" ht="15">
      <c r="B85" s="54" t="s">
        <v>84</v>
      </c>
      <c r="C85" s="54"/>
      <c r="D85" s="54"/>
      <c r="E85" s="54"/>
      <c r="F85" s="54"/>
      <c r="G85" s="54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2017-11-10T03:45:51Z</dcterms:modified>
  <cp:category/>
  <cp:version/>
  <cp:contentType/>
  <cp:contentStatus/>
</cp:coreProperties>
</file>